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.roberti\Documents\AGENZIA INDUSTRIE DIFESA\Sindacale FUA-FUS\FUA FUS\FUA FUS 2017\FUA 2017 AID\"/>
    </mc:Choice>
  </mc:AlternateContent>
  <bookViews>
    <workbookView xWindow="0" yWindow="0" windowWidth="19905" windowHeight="81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3" i="1"/>
  <c r="C23" i="1" l="1"/>
  <c r="E23" i="1" s="1"/>
  <c r="E22" i="1"/>
  <c r="E13" i="1"/>
  <c r="E12" i="1" l="1"/>
  <c r="E11" i="1"/>
  <c r="E10" i="1"/>
  <c r="E9" i="1"/>
  <c r="F9" i="1" s="1"/>
  <c r="F10" i="1" s="1"/>
  <c r="F11" i="1" s="1"/>
  <c r="F12" i="1" s="1"/>
  <c r="F13" i="1" s="1"/>
  <c r="C14" i="1" l="1"/>
  <c r="E14" i="1" s="1"/>
  <c r="C20" i="1" s="1"/>
  <c r="C15" i="1"/>
  <c r="E15" i="1" s="1"/>
  <c r="C21" i="1" l="1"/>
  <c r="E21" i="1" s="1"/>
  <c r="E20" i="1"/>
  <c r="F14" i="1"/>
  <c r="F15" i="1" s="1"/>
</calcChain>
</file>

<file path=xl/sharedStrings.xml><?xml version="1.0" encoding="utf-8"?>
<sst xmlns="http://schemas.openxmlformats.org/spreadsheetml/2006/main" count="25" uniqueCount="23">
  <si>
    <t>ART.</t>
  </si>
  <si>
    <t>VOCI</t>
  </si>
  <si>
    <t>IMPORTO AL NETTO DEGLI ONERI A CARICO DEL DATORE DI LAVORO</t>
  </si>
  <si>
    <t>% DEGLI ONERI A CARICO DEL DATORE DI LAVORO</t>
  </si>
  <si>
    <t>IMPORTO AL LORDO DEGLI ONERI A CARICO DEL DATORE DI LAVORO</t>
  </si>
  <si>
    <t>IMPORTO LORDO RESIDUO</t>
  </si>
  <si>
    <t>Fondo di Agenzia Industrie Difesa</t>
  </si>
  <si>
    <t>Posizione organizzative</t>
  </si>
  <si>
    <t>Particolari posizioni di lavoro</t>
  </si>
  <si>
    <t>Turni</t>
  </si>
  <si>
    <t>Reperibilità</t>
  </si>
  <si>
    <t>Sviluppi economici</t>
  </si>
  <si>
    <t>Performance individuale (15% FUS)</t>
  </si>
  <si>
    <t>Fondo unico di sede 2017 (85% FUS)</t>
  </si>
  <si>
    <t>FONDO UNICO DI AMMINISTRAZIONE 2017 (DISTRIBUZIONE SOMME DISPONBILI DI AGENZIA INDUSTRIE DIFESA)</t>
  </si>
  <si>
    <t>PERFORMANCE INDIVIDUALE + FUS 2017</t>
  </si>
  <si>
    <r>
      <t xml:space="preserve">Performance individuale (15% FUS) </t>
    </r>
    <r>
      <rPr>
        <b/>
        <u/>
        <sz val="11"/>
        <color theme="1"/>
        <rFont val="Calibri"/>
        <family val="2"/>
        <scheme val="minor"/>
      </rPr>
      <t>al lordo datore di lavoro</t>
    </r>
  </si>
  <si>
    <t>NUMERO DIPENDENTI</t>
  </si>
  <si>
    <t>QUOTA PROCAPITE</t>
  </si>
  <si>
    <r>
      <t xml:space="preserve">Fondo unico di sede 2017 (85% FUS) </t>
    </r>
    <r>
      <rPr>
        <b/>
        <u/>
        <sz val="11"/>
        <color theme="1"/>
        <rFont val="Calibri"/>
        <family val="2"/>
        <scheme val="minor"/>
      </rPr>
      <t>al lordo del datore di lavoro</t>
    </r>
  </si>
  <si>
    <r>
      <t xml:space="preserve">Performance individuale (15% FUS) </t>
    </r>
    <r>
      <rPr>
        <b/>
        <u/>
        <sz val="11"/>
        <color theme="1"/>
        <rFont val="Calibri"/>
        <family val="2"/>
        <scheme val="minor"/>
      </rPr>
      <t>al lordo del dipendente</t>
    </r>
  </si>
  <si>
    <r>
      <t xml:space="preserve">Fondo unico di sede 2017 (85% FUS) </t>
    </r>
    <r>
      <rPr>
        <b/>
        <u/>
        <sz val="11"/>
        <color theme="1"/>
        <rFont val="Calibri"/>
        <family val="2"/>
        <scheme val="minor"/>
      </rPr>
      <t>al lordo del dipendente</t>
    </r>
  </si>
  <si>
    <t>ALLEGATO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</si>
</sst>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165" fontId="0" fillId="0" borderId="0" xfId="1" applyFont="1"/>
    <xf numFmtId="0" fontId="0" fillId="0" borderId="0" xfId="1" applyNumberFormat="1" applyFont="1"/>
    <xf numFmtId="0" fontId="0" fillId="0" borderId="1" xfId="0" applyBorder="1" applyAlignment="1">
      <alignment horizontal="center" vertical="center"/>
    </xf>
    <xf numFmtId="165" fontId="0" fillId="0" borderId="1" xfId="1" applyFont="1" applyBorder="1" applyAlignment="1">
      <alignment horizontal="center" vertical="center" wrapText="1"/>
    </xf>
    <xf numFmtId="0" fontId="0" fillId="0" borderId="1" xfId="0" applyBorder="1"/>
    <xf numFmtId="165" fontId="0" fillId="0" borderId="1" xfId="1" applyFont="1" applyBorder="1"/>
    <xf numFmtId="10" fontId="0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/>
    <xf numFmtId="165" fontId="2" fillId="0" borderId="1" xfId="1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E2" sqref="E2"/>
    </sheetView>
  </sheetViews>
  <sheetFormatPr defaultRowHeight="15" x14ac:dyDescent="0.25"/>
  <cols>
    <col min="1" max="1" width="5.140625" customWidth="1"/>
    <col min="2" max="2" width="32.7109375" bestFit="1" customWidth="1"/>
    <col min="3" max="3" width="23.42578125" style="3" customWidth="1"/>
    <col min="4" max="4" width="12.85546875" style="3" customWidth="1"/>
    <col min="5" max="5" width="15.85546875" style="3" customWidth="1"/>
    <col min="6" max="6" width="13.28515625" style="3" customWidth="1"/>
  </cols>
  <sheetData>
    <row r="1" spans="1:6" x14ac:dyDescent="0.25">
      <c r="E1" s="3" t="s">
        <v>22</v>
      </c>
      <c r="F1" s="14">
        <v>1</v>
      </c>
    </row>
    <row r="5" spans="1:6" x14ac:dyDescent="0.25">
      <c r="A5" s="15" t="s">
        <v>14</v>
      </c>
      <c r="B5" s="15"/>
      <c r="C5" s="15"/>
      <c r="D5" s="15"/>
      <c r="E5" s="15"/>
      <c r="F5" s="15"/>
    </row>
    <row r="6" spans="1:6" ht="24" customHeight="1" x14ac:dyDescent="0.25">
      <c r="A6" s="15"/>
      <c r="B6" s="15"/>
      <c r="C6" s="15"/>
      <c r="D6" s="15"/>
      <c r="E6" s="15"/>
      <c r="F6" s="15"/>
    </row>
    <row r="7" spans="1:6" ht="75" x14ac:dyDescent="0.25">
      <c r="A7" s="5" t="s">
        <v>0</v>
      </c>
      <c r="B7" s="5" t="s">
        <v>1</v>
      </c>
      <c r="C7" s="6" t="s">
        <v>2</v>
      </c>
      <c r="D7" s="6" t="s">
        <v>3</v>
      </c>
      <c r="E7" s="6" t="s">
        <v>4</v>
      </c>
      <c r="F7" s="6" t="s">
        <v>5</v>
      </c>
    </row>
    <row r="8" spans="1:6" x14ac:dyDescent="0.25">
      <c r="A8" s="13">
        <v>2</v>
      </c>
      <c r="B8" s="7" t="s">
        <v>6</v>
      </c>
      <c r="C8" s="8"/>
      <c r="D8" s="8"/>
      <c r="E8" s="8">
        <v>2142719.94</v>
      </c>
      <c r="F8" s="8">
        <v>2142719.94</v>
      </c>
    </row>
    <row r="9" spans="1:6" x14ac:dyDescent="0.25">
      <c r="A9" s="13">
        <v>3</v>
      </c>
      <c r="B9" s="7" t="s">
        <v>7</v>
      </c>
      <c r="C9" s="8">
        <v>45300</v>
      </c>
      <c r="D9" s="9">
        <v>0.32700000000000001</v>
      </c>
      <c r="E9" s="8">
        <f t="shared" ref="E9:E15" si="0">+C9+(C9*D9)</f>
        <v>60113.1</v>
      </c>
      <c r="F9" s="8">
        <f t="shared" ref="F9:F15" si="1">+F8-E9</f>
        <v>2082606.8399999999</v>
      </c>
    </row>
    <row r="10" spans="1:6" x14ac:dyDescent="0.25">
      <c r="A10" s="13">
        <v>3</v>
      </c>
      <c r="B10" s="7" t="s">
        <v>8</v>
      </c>
      <c r="C10" s="8">
        <v>167800</v>
      </c>
      <c r="D10" s="9">
        <v>0.32700000000000001</v>
      </c>
      <c r="E10" s="8">
        <f t="shared" si="0"/>
        <v>222670.6</v>
      </c>
      <c r="F10" s="8">
        <f t="shared" si="1"/>
        <v>1859936.2399999998</v>
      </c>
    </row>
    <row r="11" spans="1:6" x14ac:dyDescent="0.25">
      <c r="A11" s="13">
        <v>3</v>
      </c>
      <c r="B11" s="7" t="s">
        <v>9</v>
      </c>
      <c r="C11" s="8">
        <v>391573.42</v>
      </c>
      <c r="D11" s="9">
        <v>0.32700000000000001</v>
      </c>
      <c r="E11" s="8">
        <f t="shared" si="0"/>
        <v>519617.92833999998</v>
      </c>
      <c r="F11" s="8">
        <f t="shared" si="1"/>
        <v>1340318.3116599997</v>
      </c>
    </row>
    <row r="12" spans="1:6" x14ac:dyDescent="0.25">
      <c r="A12" s="13">
        <v>3</v>
      </c>
      <c r="B12" s="7" t="s">
        <v>10</v>
      </c>
      <c r="C12" s="8">
        <v>209946.8</v>
      </c>
      <c r="D12" s="9">
        <v>0.32700000000000001</v>
      </c>
      <c r="E12" s="8">
        <f t="shared" si="0"/>
        <v>278599.40359999996</v>
      </c>
      <c r="F12" s="8">
        <f t="shared" si="1"/>
        <v>1061718.9080599998</v>
      </c>
    </row>
    <row r="13" spans="1:6" x14ac:dyDescent="0.25">
      <c r="A13" s="13">
        <v>4</v>
      </c>
      <c r="B13" s="7" t="s">
        <v>11</v>
      </c>
      <c r="C13" s="8">
        <f>349481.6/1.3838</f>
        <v>252552.10290504407</v>
      </c>
      <c r="D13" s="9">
        <v>0.38379999999999997</v>
      </c>
      <c r="E13" s="8">
        <f t="shared" si="0"/>
        <v>349481.6</v>
      </c>
      <c r="F13" s="8">
        <f t="shared" si="1"/>
        <v>712237.30805999984</v>
      </c>
    </row>
    <row r="14" spans="1:6" x14ac:dyDescent="0.25">
      <c r="A14" s="13">
        <v>6</v>
      </c>
      <c r="B14" s="7" t="s">
        <v>12</v>
      </c>
      <c r="C14" s="8">
        <f>(+F13*0.15)/1.327</f>
        <v>80509.115455161998</v>
      </c>
      <c r="D14" s="9">
        <v>0.32700000000000001</v>
      </c>
      <c r="E14" s="8">
        <f t="shared" si="0"/>
        <v>106835.59620899998</v>
      </c>
      <c r="F14" s="8">
        <f t="shared" si="1"/>
        <v>605401.71185099985</v>
      </c>
    </row>
    <row r="15" spans="1:6" x14ac:dyDescent="0.25">
      <c r="A15" s="13">
        <v>7</v>
      </c>
      <c r="B15" s="7" t="s">
        <v>13</v>
      </c>
      <c r="C15" s="8">
        <f>(+F13*0.85)/1.327</f>
        <v>456218.32091258466</v>
      </c>
      <c r="D15" s="9">
        <v>0.32700000000000001</v>
      </c>
      <c r="E15" s="8">
        <f t="shared" si="0"/>
        <v>605401.71185099985</v>
      </c>
      <c r="F15" s="8">
        <f t="shared" si="1"/>
        <v>0</v>
      </c>
    </row>
    <row r="16" spans="1:6" x14ac:dyDescent="0.25">
      <c r="A16" s="7"/>
      <c r="B16" s="7"/>
      <c r="C16" s="8"/>
      <c r="D16" s="8"/>
      <c r="E16" s="8"/>
      <c r="F16" s="8"/>
    </row>
    <row r="17" spans="1:6" x14ac:dyDescent="0.25">
      <c r="A17" s="15" t="s">
        <v>15</v>
      </c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ht="45" x14ac:dyDescent="0.25">
      <c r="B19" s="5" t="s">
        <v>1</v>
      </c>
      <c r="C19" s="6" t="s">
        <v>4</v>
      </c>
      <c r="D19" s="6" t="s">
        <v>17</v>
      </c>
      <c r="E19" s="6" t="s">
        <v>18</v>
      </c>
      <c r="F19" s="2"/>
    </row>
    <row r="20" spans="1:6" ht="30" x14ac:dyDescent="0.25">
      <c r="B20" s="10" t="s">
        <v>16</v>
      </c>
      <c r="C20" s="8">
        <f>+E14</f>
        <v>106835.59620899998</v>
      </c>
      <c r="D20" s="11">
        <v>1179</v>
      </c>
      <c r="E20" s="8">
        <f>+C20/D20</f>
        <v>90.61543359541983</v>
      </c>
    </row>
    <row r="21" spans="1:6" ht="30" x14ac:dyDescent="0.25">
      <c r="B21" s="10" t="s">
        <v>20</v>
      </c>
      <c r="C21" s="8">
        <f>+C20/1.327</f>
        <v>80509.115455162013</v>
      </c>
      <c r="D21" s="11">
        <v>1179</v>
      </c>
      <c r="E21" s="12">
        <f>+C21/D21</f>
        <v>68.285933380120454</v>
      </c>
    </row>
    <row r="22" spans="1:6" ht="30" x14ac:dyDescent="0.25">
      <c r="B22" s="10" t="s">
        <v>19</v>
      </c>
      <c r="C22" s="8">
        <f>+E15</f>
        <v>605401.71185099985</v>
      </c>
      <c r="D22" s="11">
        <v>1179</v>
      </c>
      <c r="E22" s="8">
        <f>+C22/D22</f>
        <v>513.48745704071234</v>
      </c>
    </row>
    <row r="23" spans="1:6" ht="30" x14ac:dyDescent="0.25">
      <c r="B23" s="10" t="s">
        <v>21</v>
      </c>
      <c r="C23" s="8">
        <f>+C22/1.327</f>
        <v>456218.32091258466</v>
      </c>
      <c r="D23" s="11">
        <v>1179</v>
      </c>
      <c r="E23" s="12">
        <f>+C23/D23</f>
        <v>386.95362248734915</v>
      </c>
    </row>
    <row r="24" spans="1:6" x14ac:dyDescent="0.25">
      <c r="B24" s="1"/>
      <c r="D24" s="4"/>
    </row>
    <row r="25" spans="1:6" x14ac:dyDescent="0.25">
      <c r="D25" s="4"/>
    </row>
    <row r="26" spans="1:6" x14ac:dyDescent="0.25">
      <c r="D26" s="4"/>
    </row>
  </sheetData>
  <mergeCells count="2">
    <mergeCell ref="A5:F6"/>
    <mergeCell ref="A17:F18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DIFESA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Frattina, 1° Mar.LGT Donato - AID</dc:creator>
  <cp:lastModifiedBy>Roberti, Dott.ssa Ada - AID</cp:lastModifiedBy>
  <cp:lastPrinted>2017-07-26T10:45:45Z</cp:lastPrinted>
  <dcterms:created xsi:type="dcterms:W3CDTF">2017-07-26T08:46:22Z</dcterms:created>
  <dcterms:modified xsi:type="dcterms:W3CDTF">2017-10-05T10:17:54Z</dcterms:modified>
</cp:coreProperties>
</file>